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大学生や中学生での”*-”･”*”は入力しないでください。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種目が表示されない場合は、所属データシートの種別を必ず選択して下さい。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大学生や中学生での”*-”･”*”は入力しないでください。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申告タイムを　1/100秒まで入力下さい。
例）10分15秒→101500
　　3分30秒→33000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種目が表示されない場合は、所属データの種別を必ず入力して下さい。
</t>
        </r>
      </text>
    </comment>
  </commentList>
</comments>
</file>

<file path=xl/sharedStrings.xml><?xml version="1.0" encoding="utf-8"?>
<sst xmlns="http://schemas.openxmlformats.org/spreadsheetml/2006/main" count="341" uniqueCount="140">
  <si>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</si>
  <si>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</si>
  <si>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</si>
  <si>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</si>
  <si>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</si>
  <si>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</si>
  <si>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</si>
  <si>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</si>
  <si>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</si>
  <si>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</si>
  <si>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</si>
  <si>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</si>
  <si>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</si>
  <si>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</si>
  <si>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</si>
  <si>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</si>
  <si>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</si>
  <si>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</si>
  <si>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</si>
  <si>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</si>
  <si>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</si>
  <si>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</si>
  <si>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</si>
  <si>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</si>
  <si>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</si>
  <si>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</si>
  <si>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</si>
  <si>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</si>
  <si>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</si>
  <si>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</si>
  <si>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</si>
  <si>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</si>
  <si>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</si>
  <si>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</si>
  <si>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</si>
  <si>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</si>
  <si>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</si>
  <si>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</si>
  <si>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</si>
  <si>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</si>
  <si>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</si>
  <si>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</si>
  <si>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</si>
  <si>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</si>
  <si>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</si>
  <si>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</si>
  <si>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</si>
  <si>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</si>
  <si>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</si>
  <si>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</si>
  <si>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</si>
  <si>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</si>
  <si>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</si>
  <si>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</si>
  <si>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</si>
  <si>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</si>
  <si>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</si>
  <si>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</si>
  <si>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</si>
  <si>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</si>
  <si>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</si>
  <si>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</si>
  <si>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</si>
  <si>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</si>
  <si>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</si>
  <si>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</si>
  <si>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</si>
  <si>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</si>
  <si>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</si>
  <si>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</si>
  <si>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</si>
  <si>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</si>
  <si>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</si>
  <si>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</si>
  <si>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</si>
  <si>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</si>
  <si>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</si>
  <si>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</si>
  <si>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</si>
  <si>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</si>
  <si>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</si>
  <si>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</si>
  <si>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</si>
  <si>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</si>
  <si>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</si>
  <si>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</si>
  <si>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</si>
  <si>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</si>
  <si>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</si>
  <si>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</si>
  <si>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</si>
  <si>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</si>
  <si>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</si>
  <si>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</si>
  <si>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</si>
  <si>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</si>
  <si>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</si>
  <si>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</si>
  <si>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</si>
  <si>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</si>
  <si>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</si>
  <si>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</si>
  <si>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</si>
  <si>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</si>
  <si>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</si>
  <si>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</si>
  <si>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</si>
  <si>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</si>
  <si>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</si>
  <si>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</si>
  <si>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</si>
  <si>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</si>
  <si>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</si>
  <si>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※1学校の場合、略称に小･中・高・大をつけてください（例：熊本工高）　※2必ず選択して下さい</t>
  </si>
  <si>
    <r>
      <t>学年</t>
    </r>
    <r>
      <rPr>
        <sz val="10"/>
        <rFont val="ＭＳ Ｐゴシック"/>
        <family val="3"/>
      </rPr>
      <t>又は年齢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</si>
  <si>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</si>
  <si>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申告タイム</t>
  </si>
  <si>
    <t>(Ｃ)３０００ｍ</t>
  </si>
  <si>
    <t>(Ｃ)１５００ｍ</t>
  </si>
  <si>
    <t>(B)１５００ｍ</t>
  </si>
  <si>
    <t>(B)３０００ｍ</t>
  </si>
  <si>
    <t>(A)１５００ｍ</t>
  </si>
  <si>
    <t>(A)３０００ｍ</t>
  </si>
  <si>
    <t>(C)３０００ｍ</t>
  </si>
  <si>
    <t>(C)１５００ｍ</t>
  </si>
  <si>
    <t>(A)１５００ｍ</t>
  </si>
  <si>
    <t>(A)３０００ｍ</t>
  </si>
  <si>
    <t>男 子</t>
  </si>
  <si>
    <t>女 子</t>
  </si>
  <si>
    <t>(D)１０００ｍ</t>
  </si>
  <si>
    <t>(D)１０００ｍ</t>
  </si>
  <si>
    <t>(A)５０００ｍ</t>
  </si>
  <si>
    <t>(B)５０００ｍ</t>
  </si>
  <si>
    <t>(A)５０００ｍ</t>
  </si>
  <si>
    <t>(B)５０００ｍ</t>
  </si>
  <si>
    <t>振込名義名：</t>
  </si>
  <si>
    <t>振込者tel(携帯)：</t>
  </si>
  <si>
    <t>熊本タイムトライアル</t>
  </si>
  <si>
    <t>第１７回熊本タイムトライアル　    　　　　　　　　　　　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</si>
  <si>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参加料支払い　：　指定の振込先にお振込みください。当日支払いは、行いません。
申　込　期　限：　令和４年６月１６日（木）２１：００まで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</si>
</sst>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66" xfId="0" applyFont="1" applyFill="1" applyBorder="1" applyAlignment="1">
      <alignment horizontal="center" vertical="center" shrinkToFit="1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3" xfId="0" applyFont="1" applyFill="1" applyBorder="1" applyAlignment="1">
      <alignment horizontal="center" vertical="center" shrinkToFit="1"/>
    </xf>
    <xf numFmtId="0" fontId="4" fillId="36" borderId="74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185" fontId="0" fillId="36" borderId="76" xfId="0" applyNumberFormat="1" applyFill="1" applyBorder="1" applyAlignment="1">
      <alignment horizontal="center" vertical="center"/>
    </xf>
    <xf numFmtId="185" fontId="0" fillId="36" borderId="77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78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79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78" xfId="0" applyNumberFormat="1" applyFont="1" applyFill="1" applyBorder="1" applyAlignment="1" applyProtection="1">
      <alignment vertical="center"/>
      <protection locked="0"/>
    </xf>
    <xf numFmtId="0" fontId="8" fillId="34" borderId="81" xfId="0" applyFont="1" applyFill="1" applyBorder="1" applyAlignment="1">
      <alignment horizontal="center" vertical="center" shrinkToFit="1"/>
    </xf>
    <xf numFmtId="0" fontId="8" fillId="34" borderId="82" xfId="0" applyFont="1" applyFill="1" applyBorder="1" applyAlignment="1">
      <alignment horizontal="center" vertical="center" shrinkToFit="1"/>
    </xf>
    <xf numFmtId="0" fontId="8" fillId="34" borderId="83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3" fillId="35" borderId="8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90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8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51" t="s">
        <v>138</v>
      </c>
      <c r="C1" s="151"/>
      <c r="D1" s="151"/>
      <c r="E1" s="151"/>
      <c r="F1" s="151"/>
      <c r="G1" s="151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5" t="s">
        <v>62</v>
      </c>
      <c r="F3" s="102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56" t="s">
        <v>113</v>
      </c>
      <c r="C4" s="157"/>
      <c r="D4" s="157"/>
      <c r="E4" s="157"/>
      <c r="F4" s="157"/>
      <c r="G4" s="158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3"/>
      <c r="F5" s="103"/>
      <c r="G5" s="104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0"/>
      <c r="F6" s="102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8" customHeight="1">
      <c r="A8" s="1"/>
      <c r="B8" s="23" t="s">
        <v>88</v>
      </c>
      <c r="C8" s="15"/>
      <c r="D8" s="6" t="s">
        <v>4</v>
      </c>
      <c r="E8" s="154"/>
      <c r="F8" s="155"/>
      <c r="G8" s="7"/>
      <c r="H8" s="1"/>
      <c r="I8" s="1"/>
      <c r="J8" s="70"/>
      <c r="K8" s="70"/>
      <c r="L8" s="70"/>
    </row>
    <row r="9" spans="1:12" ht="5.25" customHeight="1">
      <c r="A9" s="1"/>
      <c r="B9" s="5"/>
      <c r="C9" s="22"/>
      <c r="D9" s="6"/>
      <c r="E9" s="22"/>
      <c r="F9" s="22"/>
      <c r="G9" s="7"/>
      <c r="H9" s="1"/>
      <c r="I9" s="1"/>
      <c r="J9" s="70"/>
      <c r="K9" s="70"/>
      <c r="L9" s="70"/>
    </row>
    <row r="10" spans="1:12" ht="18" customHeight="1">
      <c r="A10" s="1"/>
      <c r="B10" s="5" t="s">
        <v>135</v>
      </c>
      <c r="C10" s="15"/>
      <c r="D10" s="6" t="s">
        <v>136</v>
      </c>
      <c r="E10" s="146"/>
      <c r="F10" s="147"/>
      <c r="G10" s="7"/>
      <c r="H10" s="1"/>
      <c r="I10" s="1"/>
      <c r="J10" s="70"/>
      <c r="K10" s="70"/>
      <c r="L10" s="70"/>
    </row>
    <row r="11" spans="1:12" ht="8.25" customHeight="1" thickBot="1">
      <c r="A11" s="1"/>
      <c r="B11" s="35"/>
      <c r="C11" s="11"/>
      <c r="D11" s="11"/>
      <c r="E11" s="12"/>
      <c r="F11" s="40"/>
      <c r="G11" s="13"/>
      <c r="H11" s="1"/>
      <c r="I11" s="1"/>
      <c r="J11" s="70"/>
      <c r="K11" s="70"/>
      <c r="L11" s="70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2" t="s">
        <v>89</v>
      </c>
      <c r="C13" s="2" t="s">
        <v>90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1" t="s">
        <v>6</v>
      </c>
      <c r="C14" s="72" t="s">
        <v>8</v>
      </c>
      <c r="D14" s="72" t="s">
        <v>7</v>
      </c>
      <c r="E14" s="152" t="s">
        <v>18</v>
      </c>
      <c r="F14" s="153"/>
      <c r="G14" s="2"/>
      <c r="H14" s="2"/>
      <c r="I14" s="2"/>
      <c r="J14" s="24"/>
      <c r="K14" s="24"/>
      <c r="L14" s="24"/>
    </row>
    <row r="15" spans="1:12" ht="24.75" customHeight="1">
      <c r="A15" s="2"/>
      <c r="B15" s="89" t="s">
        <v>3</v>
      </c>
      <c r="C15" s="90">
        <f>IF(E6="","",E15+F15&amp;"種目×"&amp;IF(E6="一般","900円",IF(E6="高校","800円",IF(E6="中学","800円",IF(E6="小学","600円")))))</f>
      </c>
      <c r="D15" s="91">
        <f>IF(E6="一般",1000,IF(E6="高校",800,IF(E6="中学",800,IF(E6="小学",700))))*(E15+F15)</f>
        <v>0</v>
      </c>
      <c r="E15" s="92">
        <f>COUNTA('男子'!G6:G50)</f>
        <v>0</v>
      </c>
      <c r="F15" s="93">
        <f>COUNTA('女子'!G6:G50)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9" t="s">
        <v>87</v>
      </c>
      <c r="C16" s="90">
        <f>IF(E6="","",IF(E6="一般",E16+F16&amp;"種目×"&amp;"1000円",E16+F16&amp;"種目×"&amp;IF(OR(E6="高校",E6="中学"),"1000円","1000円")))</f>
      </c>
      <c r="D16" s="91">
        <f>IF(E6="大学",0,IF(OR(E6="一般",E6="高校",E6="中学"),1000,1000)*(E16+F16))</f>
        <v>0</v>
      </c>
      <c r="E16" s="92">
        <f>IF('男子'!N6=0,0,1)+IF('男子'!N7=0,0,1)</f>
        <v>0</v>
      </c>
      <c r="F16" s="93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42" t="s">
        <v>86</v>
      </c>
      <c r="C17" s="143"/>
      <c r="D17" s="73">
        <f>D15+D16</f>
        <v>0</v>
      </c>
      <c r="E17" s="144"/>
      <c r="F17" s="145"/>
      <c r="G17" s="2"/>
      <c r="H17" s="2"/>
      <c r="I17" s="2"/>
      <c r="J17" s="24"/>
      <c r="K17" s="24"/>
      <c r="L17" s="24"/>
    </row>
    <row r="18" spans="1:12" ht="12" customHeight="1">
      <c r="A18" s="2"/>
      <c r="B18" s="81"/>
      <c r="C18" s="50"/>
      <c r="D18" s="33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59" t="s">
        <v>115</v>
      </c>
      <c r="C19" s="159"/>
      <c r="D19" s="159"/>
      <c r="E19" s="159"/>
      <c r="F19" s="159"/>
      <c r="G19" s="159"/>
      <c r="H19" s="159"/>
      <c r="I19" s="159"/>
      <c r="J19" s="24"/>
      <c r="K19" s="24"/>
      <c r="L19" s="24"/>
    </row>
    <row r="20" spans="1:12" ht="101.25" customHeight="1">
      <c r="A20" s="2"/>
      <c r="B20" s="150" t="s">
        <v>139</v>
      </c>
      <c r="C20" s="150"/>
      <c r="D20" s="150"/>
      <c r="E20" s="150"/>
      <c r="F20" s="150"/>
      <c r="G20" s="150"/>
      <c r="H20" s="150"/>
      <c r="I20" s="150"/>
      <c r="J20" s="24"/>
      <c r="K20" s="24"/>
      <c r="L20" s="24"/>
    </row>
    <row r="21" spans="1:12" ht="60.75" customHeight="1">
      <c r="A21" s="2"/>
      <c r="B21" s="148" t="s">
        <v>111</v>
      </c>
      <c r="C21" s="148"/>
      <c r="D21" s="148"/>
      <c r="E21" s="148"/>
      <c r="F21" s="148"/>
      <c r="G21" s="148"/>
      <c r="H21" s="148"/>
      <c r="I21" s="46"/>
      <c r="J21" s="68"/>
      <c r="K21" s="24"/>
      <c r="L21" s="24"/>
    </row>
    <row r="22" spans="1:12" ht="53.25" customHeight="1">
      <c r="A22" s="2"/>
      <c r="B22" s="148" t="s">
        <v>112</v>
      </c>
      <c r="C22" s="149"/>
      <c r="D22" s="149"/>
      <c r="E22" s="149"/>
      <c r="F22" s="149"/>
      <c r="G22" s="149"/>
      <c r="H22" s="149"/>
      <c r="I22" s="46"/>
      <c r="J22" s="68"/>
      <c r="K22" s="24"/>
      <c r="L22" s="24"/>
    </row>
    <row r="23" spans="1:12" ht="17.25" customHeight="1" hidden="1">
      <c r="A23" s="94"/>
      <c r="B23" s="94">
        <f>C3</f>
        <v>0</v>
      </c>
      <c r="C23" s="94" t="str">
        <f>E3</f>
        <v>熊　本</v>
      </c>
      <c r="D23" s="94" t="str">
        <f>C8&amp;"（"&amp;C10&amp;"）"</f>
        <v>（）</v>
      </c>
      <c r="E23" s="94" t="str">
        <f>E8&amp;"（"&amp;E10&amp;"）"</f>
        <v>（）</v>
      </c>
      <c r="F23" s="95">
        <f>E15</f>
        <v>0</v>
      </c>
      <c r="G23" s="95">
        <f>F15</f>
        <v>0</v>
      </c>
      <c r="H23" s="99">
        <f>E16</f>
        <v>0</v>
      </c>
      <c r="I23" s="99">
        <f>F16</f>
        <v>0</v>
      </c>
      <c r="J23" s="100">
        <f>D17</f>
        <v>0</v>
      </c>
      <c r="K23" s="95">
        <f>E6</f>
        <v>0</v>
      </c>
      <c r="L23" s="69"/>
    </row>
    <row r="24" spans="1:12" ht="16.5" customHeight="1" hidden="1">
      <c r="A24" t="s">
        <v>19</v>
      </c>
      <c r="B24">
        <v>1</v>
      </c>
      <c r="C24" t="s">
        <v>69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20</v>
      </c>
      <c r="B25">
        <v>2</v>
      </c>
      <c r="C25" t="s">
        <v>70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21</v>
      </c>
      <c r="B26">
        <v>3</v>
      </c>
      <c r="C26" t="s">
        <v>72</v>
      </c>
    </row>
    <row r="27" spans="1:3" ht="13.5" hidden="1">
      <c r="A27" t="s">
        <v>22</v>
      </c>
      <c r="B27">
        <v>4</v>
      </c>
      <c r="C27" t="s">
        <v>73</v>
      </c>
    </row>
    <row r="28" spans="1:2" ht="13.5" hidden="1">
      <c r="A28" t="s">
        <v>23</v>
      </c>
      <c r="B28">
        <v>5</v>
      </c>
    </row>
    <row r="29" spans="1:2" ht="13.5" hidden="1">
      <c r="A29" t="s">
        <v>24</v>
      </c>
      <c r="B29">
        <v>6</v>
      </c>
    </row>
    <row r="30" spans="1:2" ht="13.5" hidden="1">
      <c r="A30" t="s">
        <v>25</v>
      </c>
      <c r="B30">
        <v>7</v>
      </c>
    </row>
    <row r="31" spans="1:2" ht="13.5" hidden="1">
      <c r="A31" t="s">
        <v>26</v>
      </c>
      <c r="B31">
        <v>8</v>
      </c>
    </row>
    <row r="32" spans="1:2" ht="13.5" hidden="1">
      <c r="A32" t="s">
        <v>27</v>
      </c>
      <c r="B32">
        <v>9</v>
      </c>
    </row>
    <row r="33" spans="1:2" ht="13.5" hidden="1">
      <c r="A33" t="s">
        <v>28</v>
      </c>
      <c r="B33">
        <v>10</v>
      </c>
    </row>
    <row r="34" spans="1:2" ht="13.5" hidden="1">
      <c r="A34" t="s">
        <v>29</v>
      </c>
      <c r="B34">
        <v>11</v>
      </c>
    </row>
    <row r="35" spans="1:2" ht="13.5" hidden="1">
      <c r="A35" t="s">
        <v>30</v>
      </c>
      <c r="B35">
        <v>12</v>
      </c>
    </row>
    <row r="36" spans="1:2" ht="13.5" hidden="1">
      <c r="A36" t="s">
        <v>31</v>
      </c>
      <c r="B36">
        <v>13</v>
      </c>
    </row>
    <row r="37" spans="1:2" ht="13.5" hidden="1">
      <c r="A37" t="s">
        <v>32</v>
      </c>
      <c r="B37">
        <v>14</v>
      </c>
    </row>
    <row r="38" spans="1:2" ht="13.5" hidden="1">
      <c r="A38" t="s">
        <v>33</v>
      </c>
      <c r="B38">
        <v>15</v>
      </c>
    </row>
    <row r="39" spans="1:2" ht="13.5" hidden="1">
      <c r="A39" t="s">
        <v>34</v>
      </c>
      <c r="B39">
        <v>16</v>
      </c>
    </row>
    <row r="40" spans="1:2" ht="13.5" hidden="1">
      <c r="A40" t="s">
        <v>35</v>
      </c>
      <c r="B40">
        <v>17</v>
      </c>
    </row>
    <row r="41" spans="1:2" ht="13.5" hidden="1">
      <c r="A41" t="s">
        <v>36</v>
      </c>
      <c r="B41">
        <v>18</v>
      </c>
    </row>
    <row r="42" spans="1:2" ht="13.5" hidden="1">
      <c r="A42" t="s">
        <v>37</v>
      </c>
      <c r="B42">
        <v>19</v>
      </c>
    </row>
    <row r="43" spans="1:2" ht="13.5" hidden="1">
      <c r="A43" t="s">
        <v>38</v>
      </c>
      <c r="B43">
        <v>20</v>
      </c>
    </row>
    <row r="44" spans="1:2" ht="13.5" hidden="1">
      <c r="A44" t="s">
        <v>39</v>
      </c>
      <c r="B44">
        <v>21</v>
      </c>
    </row>
    <row r="45" spans="1:2" ht="13.5" hidden="1">
      <c r="A45" t="s">
        <v>40</v>
      </c>
      <c r="B45">
        <v>22</v>
      </c>
    </row>
    <row r="46" spans="1:2" ht="13.5" hidden="1">
      <c r="A46" t="s">
        <v>41</v>
      </c>
      <c r="B46">
        <v>23</v>
      </c>
    </row>
    <row r="47" spans="1:2" ht="13.5" hidden="1">
      <c r="A47" t="s">
        <v>42</v>
      </c>
      <c r="B47">
        <v>24</v>
      </c>
    </row>
    <row r="48" spans="1:2" ht="13.5" hidden="1">
      <c r="A48" t="s">
        <v>43</v>
      </c>
      <c r="B48">
        <v>25</v>
      </c>
    </row>
    <row r="49" spans="1:2" ht="13.5" hidden="1">
      <c r="A49" t="s">
        <v>44</v>
      </c>
      <c r="B49">
        <v>26</v>
      </c>
    </row>
    <row r="50" spans="1:2" ht="13.5" hidden="1">
      <c r="A50" t="s">
        <v>45</v>
      </c>
      <c r="B50">
        <v>27</v>
      </c>
    </row>
    <row r="51" spans="1:2" ht="13.5" hidden="1">
      <c r="A51" t="s">
        <v>46</v>
      </c>
      <c r="B51">
        <v>28</v>
      </c>
    </row>
    <row r="52" spans="1:2" ht="13.5" hidden="1">
      <c r="A52" t="s">
        <v>47</v>
      </c>
      <c r="B52">
        <v>29</v>
      </c>
    </row>
    <row r="53" spans="1:2" ht="13.5" hidden="1">
      <c r="A53" t="s">
        <v>48</v>
      </c>
      <c r="B53">
        <v>30</v>
      </c>
    </row>
    <row r="54" spans="1:2" ht="13.5" hidden="1">
      <c r="A54" t="s">
        <v>49</v>
      </c>
      <c r="B54">
        <v>31</v>
      </c>
    </row>
    <row r="55" spans="1:2" ht="13.5" hidden="1">
      <c r="A55" t="s">
        <v>50</v>
      </c>
      <c r="B55">
        <v>32</v>
      </c>
    </row>
    <row r="56" spans="1:2" ht="13.5" hidden="1">
      <c r="A56" t="s">
        <v>51</v>
      </c>
      <c r="B56">
        <v>33</v>
      </c>
    </row>
    <row r="57" spans="1:2" ht="13.5" hidden="1">
      <c r="A57" t="s">
        <v>52</v>
      </c>
      <c r="B57">
        <v>34</v>
      </c>
    </row>
    <row r="58" spans="1:2" ht="13.5" hidden="1">
      <c r="A58" t="s">
        <v>53</v>
      </c>
      <c r="B58">
        <v>35</v>
      </c>
    </row>
    <row r="59" spans="1:2" ht="13.5" hidden="1">
      <c r="A59" t="s">
        <v>54</v>
      </c>
      <c r="B59">
        <v>36</v>
      </c>
    </row>
    <row r="60" spans="1:2" ht="13.5" hidden="1">
      <c r="A60" t="s">
        <v>55</v>
      </c>
      <c r="B60">
        <v>37</v>
      </c>
    </row>
    <row r="61" spans="1:2" ht="13.5" hidden="1">
      <c r="A61" t="s">
        <v>56</v>
      </c>
      <c r="B61">
        <v>38</v>
      </c>
    </row>
    <row r="62" spans="1:2" ht="13.5" hidden="1">
      <c r="A62" t="s">
        <v>57</v>
      </c>
      <c r="B62">
        <v>39</v>
      </c>
    </row>
    <row r="63" spans="1:2" ht="13.5" hidden="1">
      <c r="A63" t="s">
        <v>58</v>
      </c>
      <c r="B63">
        <v>40</v>
      </c>
    </row>
    <row r="64" spans="1:2" ht="13.5" hidden="1">
      <c r="A64" t="s">
        <v>59</v>
      </c>
      <c r="B64">
        <v>41</v>
      </c>
    </row>
    <row r="65" spans="1:2" ht="13.5" hidden="1">
      <c r="A65" t="s">
        <v>60</v>
      </c>
      <c r="B65">
        <v>42</v>
      </c>
    </row>
    <row r="66" spans="1:2" ht="13.5" hidden="1">
      <c r="A66" t="s">
        <v>61</v>
      </c>
      <c r="B66">
        <v>43</v>
      </c>
    </row>
    <row r="67" spans="1:2" ht="13.5" hidden="1">
      <c r="A67" t="s">
        <v>62</v>
      </c>
      <c r="B67">
        <v>44</v>
      </c>
    </row>
    <row r="68" spans="1:2" ht="13.5" hidden="1">
      <c r="A68" t="s">
        <v>63</v>
      </c>
      <c r="B68">
        <v>45</v>
      </c>
    </row>
    <row r="69" spans="1:2" ht="13.5" hidden="1">
      <c r="A69" t="s">
        <v>64</v>
      </c>
      <c r="B69">
        <v>46</v>
      </c>
    </row>
    <row r="70" spans="1:2" ht="13.5" hidden="1">
      <c r="A70" t="s">
        <v>65</v>
      </c>
      <c r="B70">
        <v>47</v>
      </c>
    </row>
  </sheetData>
  <sheetProtection sheet="1" objects="1" scenarios="1" selectLockedCells="1"/>
  <mergeCells count="11">
    <mergeCell ref="B1:G1"/>
    <mergeCell ref="E14:F14"/>
    <mergeCell ref="E8:F8"/>
    <mergeCell ref="B4:G4"/>
    <mergeCell ref="B19:I19"/>
    <mergeCell ref="B17:C17"/>
    <mergeCell ref="E17:F17"/>
    <mergeCell ref="E10:F10"/>
    <mergeCell ref="B22:H22"/>
    <mergeCell ref="B20:I20"/>
    <mergeCell ref="B21:H21"/>
  </mergeCells>
  <dataValidations count="5">
    <dataValidation allowBlank="1" showInputMessage="1" showErrorMessage="1" imeMode="on" sqref="C8:C10 C6"/>
    <dataValidation allowBlank="1" showInputMessage="1" showErrorMessage="1" imeMode="off" sqref="E8:E10 F8: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$C$24:$C$27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11.37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16384" width="9.00390625" style="14" customWidth="1"/>
  </cols>
  <sheetData>
    <row r="1" spans="1:11" ht="15.75" customHeight="1" thickBot="1">
      <c r="A1" s="164" t="s">
        <v>127</v>
      </c>
      <c r="B1" s="165"/>
      <c r="C1" s="177" t="s">
        <v>137</v>
      </c>
      <c r="D1" s="178"/>
      <c r="E1" s="44" t="str">
        <f>"所属長名："&amp;'所属データ'!$C$6&amp;"　　印"</f>
        <v>所属長名：　　印</v>
      </c>
      <c r="I1" s="107">
        <f>IF(COUNTA(I6:I50)&gt;6,"ﾘﾚｰ人数ｵｰﾊﾞｰ","")</f>
      </c>
      <c r="J1" s="108">
        <f>IF(COUNTA(J6:J50)&gt;6,"ﾘﾚｰ人数ｵｰﾊﾞｰ","")</f>
      </c>
      <c r="K1" s="17"/>
    </row>
    <row r="2" spans="1:10" ht="14.25" customHeight="1" thickBot="1">
      <c r="A2" s="166"/>
      <c r="B2" s="167"/>
      <c r="C2" s="172" t="str">
        <f>"所属名："&amp;'所属データ'!$C$3</f>
        <v>所属名：</v>
      </c>
      <c r="D2" s="173"/>
      <c r="E2" s="44" t="str">
        <f>"監 督 名："&amp;'所属データ'!$C$8</f>
        <v>監 督 名：</v>
      </c>
      <c r="I2" s="96" t="s">
        <v>74</v>
      </c>
      <c r="J2" s="97" t="s">
        <v>95</v>
      </c>
    </row>
    <row r="3" spans="1:10" ht="16.5" customHeight="1" thickBot="1">
      <c r="A3" s="43"/>
      <c r="B3" s="43"/>
      <c r="C3" s="174"/>
      <c r="D3" s="174"/>
      <c r="E3" s="174"/>
      <c r="F3" s="174"/>
      <c r="G3" s="112" t="s">
        <v>106</v>
      </c>
      <c r="H3" s="41"/>
      <c r="I3" s="123"/>
      <c r="J3" s="124"/>
    </row>
    <row r="4" spans="1:13" ht="15" customHeight="1">
      <c r="A4" s="168" t="s">
        <v>10</v>
      </c>
      <c r="B4" s="170" t="s">
        <v>14</v>
      </c>
      <c r="C4" s="47" t="s">
        <v>110</v>
      </c>
      <c r="D4" s="47" t="s">
        <v>9</v>
      </c>
      <c r="E4" s="162" t="s">
        <v>114</v>
      </c>
      <c r="F4" s="175" t="s">
        <v>66</v>
      </c>
      <c r="G4" s="160" t="s">
        <v>68</v>
      </c>
      <c r="H4" s="161"/>
      <c r="I4" s="126" t="s">
        <v>13</v>
      </c>
      <c r="J4" s="101" t="s">
        <v>13</v>
      </c>
      <c r="L4" s="14" t="s">
        <v>75</v>
      </c>
      <c r="M4" s="14"/>
    </row>
    <row r="5" spans="1:24" ht="15" customHeight="1" thickBot="1">
      <c r="A5" s="169"/>
      <c r="B5" s="171"/>
      <c r="C5" s="48" t="s">
        <v>11</v>
      </c>
      <c r="D5" s="48" t="s">
        <v>11</v>
      </c>
      <c r="E5" s="163"/>
      <c r="F5" s="176"/>
      <c r="G5" s="27" t="s">
        <v>12</v>
      </c>
      <c r="H5" s="130" t="s">
        <v>116</v>
      </c>
      <c r="I5" s="127"/>
      <c r="J5" s="105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31"/>
      <c r="I6" s="128"/>
      <c r="J6" s="82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31"/>
      <c r="I7" s="128"/>
      <c r="J7" s="82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31"/>
      <c r="I8" s="128"/>
      <c r="J8" s="82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31"/>
      <c r="I9" s="128"/>
      <c r="J9" s="82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32"/>
      <c r="I10" s="129"/>
      <c r="J10" s="83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31"/>
      <c r="I11" s="128"/>
      <c r="J11" s="82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31"/>
      <c r="I12" s="128"/>
      <c r="J12" s="82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31"/>
      <c r="I13" s="128"/>
      <c r="J13" s="82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31"/>
      <c r="I14" s="128"/>
      <c r="J14" s="82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32"/>
      <c r="I15" s="129"/>
      <c r="J15" s="83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31"/>
      <c r="I16" s="128"/>
      <c r="J16" s="82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31"/>
      <c r="I17" s="128"/>
      <c r="J17" s="82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31"/>
      <c r="I18" s="128"/>
      <c r="J18" s="82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31"/>
      <c r="I19" s="128"/>
      <c r="J19" s="82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32"/>
      <c r="I20" s="129"/>
      <c r="J20" s="83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31"/>
      <c r="I21" s="128"/>
      <c r="J21" s="82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31"/>
      <c r="I22" s="128"/>
      <c r="J22" s="82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31"/>
      <c r="I23" s="128"/>
      <c r="J23" s="82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31"/>
      <c r="I24" s="128"/>
      <c r="J24" s="82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32"/>
      <c r="I25" s="129"/>
      <c r="J25" s="83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31"/>
      <c r="I26" s="128"/>
      <c r="J26" s="82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31"/>
      <c r="I27" s="128"/>
      <c r="J27" s="82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31"/>
      <c r="I28" s="128"/>
      <c r="J28" s="82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31"/>
      <c r="I29" s="128"/>
      <c r="J29" s="82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32"/>
      <c r="I30" s="129"/>
      <c r="J30" s="83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31"/>
      <c r="I31" s="128"/>
      <c r="J31" s="82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31"/>
      <c r="I32" s="128"/>
      <c r="J32" s="82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31"/>
      <c r="I33" s="128"/>
      <c r="J33" s="82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31"/>
      <c r="I34" s="128"/>
      <c r="J34" s="82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32"/>
      <c r="I35" s="129"/>
      <c r="J35" s="83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31"/>
      <c r="I36" s="128"/>
      <c r="J36" s="82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31"/>
      <c r="I37" s="128"/>
      <c r="J37" s="82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31"/>
      <c r="I38" s="128"/>
      <c r="J38" s="82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31"/>
      <c r="I39" s="128"/>
      <c r="J39" s="82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32"/>
      <c r="I40" s="129"/>
      <c r="J40" s="83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31"/>
      <c r="I41" s="128"/>
      <c r="J41" s="82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31"/>
      <c r="I42" s="128"/>
      <c r="J42" s="82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31"/>
      <c r="I43" s="128"/>
      <c r="J43" s="82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31"/>
      <c r="I44" s="128"/>
      <c r="J44" s="82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32"/>
      <c r="I45" s="129"/>
      <c r="J45" s="83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31"/>
      <c r="I46" s="128"/>
      <c r="J46" s="82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31"/>
      <c r="I47" s="128"/>
      <c r="J47" s="82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31"/>
      <c r="I48" s="128"/>
      <c r="J48" s="82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31"/>
      <c r="I49" s="128"/>
      <c r="J49" s="82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32"/>
      <c r="I50" s="129"/>
      <c r="J50" s="83"/>
      <c r="K50" s="24">
        <f>'所属データ'!$A$23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121</v>
      </c>
      <c r="L55" s="14" t="s">
        <v>119</v>
      </c>
      <c r="M55" s="16" t="s">
        <v>118</v>
      </c>
      <c r="N55" s="16" t="s">
        <v>130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122</v>
      </c>
      <c r="L56" s="14" t="s">
        <v>120</v>
      </c>
      <c r="M56" s="16" t="s">
        <v>117</v>
      </c>
      <c r="N56" s="14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131</v>
      </c>
      <c r="L57" s="14" t="s">
        <v>132</v>
      </c>
      <c r="M57" s="14" t="s">
        <v>105</v>
      </c>
      <c r="N57" s="14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105</v>
      </c>
      <c r="L58" s="14" t="s">
        <v>105</v>
      </c>
      <c r="M58" s="14" t="s">
        <v>105</v>
      </c>
      <c r="N58" s="16" t="s">
        <v>105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105</v>
      </c>
      <c r="L59" s="14" t="s">
        <v>105</v>
      </c>
      <c r="M59" s="14" t="s">
        <v>105</v>
      </c>
      <c r="N59" s="16" t="s">
        <v>105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105</v>
      </c>
      <c r="L60" s="14" t="s">
        <v>105</v>
      </c>
      <c r="M60" s="14" t="s">
        <v>105</v>
      </c>
      <c r="N60" s="16" t="s">
        <v>105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105</v>
      </c>
      <c r="L61" s="14" t="s">
        <v>105</v>
      </c>
      <c r="M61" s="14" t="s">
        <v>105</v>
      </c>
      <c r="N61" s="16" t="s">
        <v>105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105</v>
      </c>
      <c r="L62" s="14" t="s">
        <v>105</v>
      </c>
      <c r="M62" s="14" t="s">
        <v>105</v>
      </c>
      <c r="N62" s="16" t="s">
        <v>105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105</v>
      </c>
      <c r="L63" s="14" t="s">
        <v>105</v>
      </c>
      <c r="M63" s="16" t="s">
        <v>105</v>
      </c>
      <c r="N63" s="16" t="s">
        <v>105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105</v>
      </c>
      <c r="L64" s="14" t="s">
        <v>105</v>
      </c>
      <c r="M64" s="16" t="s">
        <v>105</v>
      </c>
      <c r="N64" s="16" t="s">
        <v>105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105</v>
      </c>
      <c r="L65" s="14" t="s">
        <v>105</v>
      </c>
      <c r="M65" s="14" t="s">
        <v>105</v>
      </c>
      <c r="N65" s="14" t="s">
        <v>105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11.37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5" t="s">
        <v>128</v>
      </c>
      <c r="B1" s="186"/>
      <c r="C1" s="194" t="str">
        <f>'男子'!C1</f>
        <v>熊本タイムトライアル</v>
      </c>
      <c r="D1" s="178"/>
      <c r="E1" s="44" t="str">
        <f>"所属長名："&amp;'所属データ'!$C$6&amp;"　　印"</f>
        <v>所属長名：　　印</v>
      </c>
      <c r="G1" s="52"/>
      <c r="I1" s="106">
        <f>IF(COUNTA(I6:I50)&gt;6,"ﾘﾚｰ人数ｵｰﾊﾞｰ","")</f>
      </c>
      <c r="J1" s="106">
        <f>IF(COUNTA(J6:J50)&gt;6,"ﾘﾚｰ人数ｵｰﾊﾞｰ","")</f>
      </c>
      <c r="K1" s="17"/>
      <c r="N1" s="17"/>
    </row>
    <row r="2" spans="1:10" ht="14.25" customHeight="1" thickBot="1">
      <c r="A2" s="187"/>
      <c r="B2" s="188"/>
      <c r="C2" s="172" t="str">
        <f>"所属名："&amp;'所属データ'!$C$3</f>
        <v>所属名：</v>
      </c>
      <c r="D2" s="173"/>
      <c r="E2" s="45" t="str">
        <f>"監 督 名："&amp;'所属データ'!$C$8</f>
        <v>監 督 名：</v>
      </c>
      <c r="G2" s="52"/>
      <c r="I2" s="113" t="s">
        <v>74</v>
      </c>
      <c r="J2" s="114" t="s">
        <v>107</v>
      </c>
    </row>
    <row r="3" spans="1:10" ht="16.5" customHeight="1" thickBot="1">
      <c r="A3" s="53"/>
      <c r="B3" s="53"/>
      <c r="C3" s="193"/>
      <c r="D3" s="193"/>
      <c r="E3" s="193"/>
      <c r="F3" s="193"/>
      <c r="G3" s="112" t="s">
        <v>106</v>
      </c>
      <c r="H3" s="41"/>
      <c r="I3" s="121"/>
      <c r="J3" s="122"/>
    </row>
    <row r="4" spans="1:13" ht="15" customHeight="1">
      <c r="A4" s="189" t="s">
        <v>2</v>
      </c>
      <c r="B4" s="191" t="s">
        <v>14</v>
      </c>
      <c r="C4" s="66" t="s">
        <v>110</v>
      </c>
      <c r="D4" s="66" t="s">
        <v>9</v>
      </c>
      <c r="E4" s="181" t="s">
        <v>114</v>
      </c>
      <c r="F4" s="183" t="s">
        <v>67</v>
      </c>
      <c r="G4" s="179" t="s">
        <v>68</v>
      </c>
      <c r="H4" s="180"/>
      <c r="I4" s="139" t="s">
        <v>13</v>
      </c>
      <c r="J4" s="98" t="s">
        <v>13</v>
      </c>
      <c r="L4" s="14" t="s">
        <v>75</v>
      </c>
      <c r="M4" s="14"/>
    </row>
    <row r="5" spans="1:24" ht="15" customHeight="1" thickBot="1">
      <c r="A5" s="190"/>
      <c r="B5" s="192"/>
      <c r="C5" s="67" t="s">
        <v>11</v>
      </c>
      <c r="D5" s="67" t="s">
        <v>11</v>
      </c>
      <c r="E5" s="182"/>
      <c r="F5" s="184"/>
      <c r="G5" s="116" t="s">
        <v>12</v>
      </c>
      <c r="H5" s="141" t="s">
        <v>116</v>
      </c>
      <c r="I5" s="140"/>
      <c r="J5" s="115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7"/>
      <c r="H6" s="136"/>
      <c r="I6" s="133"/>
      <c r="J6" s="86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18"/>
      <c r="H7" s="137"/>
      <c r="I7" s="134"/>
      <c r="J7" s="87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18"/>
      <c r="H8" s="137"/>
      <c r="I8" s="134"/>
      <c r="J8" s="87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18"/>
      <c r="H9" s="137"/>
      <c r="I9" s="134"/>
      <c r="J9" s="87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19"/>
      <c r="H10" s="138"/>
      <c r="I10" s="135"/>
      <c r="J10" s="88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7"/>
      <c r="H11" s="136"/>
      <c r="I11" s="133"/>
      <c r="J11" s="86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18"/>
      <c r="H12" s="137"/>
      <c r="I12" s="134"/>
      <c r="J12" s="87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18"/>
      <c r="H13" s="137"/>
      <c r="I13" s="134"/>
      <c r="J13" s="87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18"/>
      <c r="H14" s="137"/>
      <c r="I14" s="134"/>
      <c r="J14" s="87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19"/>
      <c r="H15" s="138"/>
      <c r="I15" s="135"/>
      <c r="J15" s="88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7"/>
      <c r="H16" s="136"/>
      <c r="I16" s="133"/>
      <c r="J16" s="86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18"/>
      <c r="H17" s="137"/>
      <c r="I17" s="134"/>
      <c r="J17" s="87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18"/>
      <c r="H18" s="137"/>
      <c r="I18" s="134"/>
      <c r="J18" s="87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18"/>
      <c r="H19" s="137"/>
      <c r="I19" s="134"/>
      <c r="J19" s="87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19"/>
      <c r="H20" s="138"/>
      <c r="I20" s="135"/>
      <c r="J20" s="88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7"/>
      <c r="H21" s="136"/>
      <c r="I21" s="133"/>
      <c r="J21" s="86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18"/>
      <c r="H22" s="137"/>
      <c r="I22" s="134"/>
      <c r="J22" s="87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18"/>
      <c r="H23" s="137"/>
      <c r="I23" s="134"/>
      <c r="J23" s="87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18"/>
      <c r="H24" s="137"/>
      <c r="I24" s="134"/>
      <c r="J24" s="87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19"/>
      <c r="H25" s="138"/>
      <c r="I25" s="135"/>
      <c r="J25" s="88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7"/>
      <c r="H26" s="136"/>
      <c r="I26" s="133"/>
      <c r="J26" s="86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18"/>
      <c r="H27" s="137"/>
      <c r="I27" s="134"/>
      <c r="J27" s="87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18"/>
      <c r="H28" s="137"/>
      <c r="I28" s="134"/>
      <c r="J28" s="87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18"/>
      <c r="H29" s="137"/>
      <c r="I29" s="134"/>
      <c r="J29" s="87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19"/>
      <c r="H30" s="138"/>
      <c r="I30" s="135"/>
      <c r="J30" s="88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7"/>
      <c r="H31" s="136"/>
      <c r="I31" s="133"/>
      <c r="J31" s="86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18"/>
      <c r="H32" s="137"/>
      <c r="I32" s="134"/>
      <c r="J32" s="87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18"/>
      <c r="H33" s="137"/>
      <c r="I33" s="134"/>
      <c r="J33" s="87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18"/>
      <c r="H34" s="137"/>
      <c r="I34" s="134"/>
      <c r="J34" s="87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19"/>
      <c r="H35" s="138"/>
      <c r="I35" s="135"/>
      <c r="J35" s="88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7"/>
      <c r="H36" s="136"/>
      <c r="I36" s="133"/>
      <c r="J36" s="86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18"/>
      <c r="H37" s="137"/>
      <c r="I37" s="134"/>
      <c r="J37" s="87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18"/>
      <c r="H38" s="137"/>
      <c r="I38" s="134"/>
      <c r="J38" s="87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18"/>
      <c r="H39" s="137"/>
      <c r="I39" s="134"/>
      <c r="J39" s="87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19"/>
      <c r="H40" s="138"/>
      <c r="I40" s="135"/>
      <c r="J40" s="88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7"/>
      <c r="H41" s="136"/>
      <c r="I41" s="133"/>
      <c r="J41" s="86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18"/>
      <c r="H42" s="137"/>
      <c r="I42" s="134"/>
      <c r="J42" s="87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18"/>
      <c r="H43" s="137"/>
      <c r="I43" s="134"/>
      <c r="J43" s="87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18"/>
      <c r="H44" s="137"/>
      <c r="I44" s="134"/>
      <c r="J44" s="87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19"/>
      <c r="H45" s="138"/>
      <c r="I45" s="135"/>
      <c r="J45" s="88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7"/>
      <c r="H46" s="136"/>
      <c r="I46" s="133"/>
      <c r="J46" s="86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18"/>
      <c r="H47" s="137"/>
      <c r="I47" s="134"/>
      <c r="J47" s="87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18"/>
      <c r="H48" s="137"/>
      <c r="I48" s="134"/>
      <c r="J48" s="87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18"/>
      <c r="H49" s="137"/>
      <c r="I49" s="134"/>
      <c r="J49" s="87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19"/>
      <c r="H50" s="138"/>
      <c r="I50" s="135"/>
      <c r="J50" s="88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09" t="s">
        <v>125</v>
      </c>
      <c r="L55" s="109" t="s">
        <v>119</v>
      </c>
      <c r="M55" s="109" t="s">
        <v>124</v>
      </c>
      <c r="N55" s="111" t="s">
        <v>129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09" t="s">
        <v>126</v>
      </c>
      <c r="L56" s="109" t="s">
        <v>120</v>
      </c>
      <c r="M56" s="109" t="s">
        <v>123</v>
      </c>
      <c r="N56" s="111" t="s">
        <v>108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09" t="s">
        <v>133</v>
      </c>
      <c r="L57" s="109" t="s">
        <v>134</v>
      </c>
      <c r="M57" s="111" t="s">
        <v>108</v>
      </c>
      <c r="N57" s="111" t="s">
        <v>108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11" t="s">
        <v>108</v>
      </c>
      <c r="L58" s="111" t="s">
        <v>108</v>
      </c>
      <c r="M58" s="111" t="s">
        <v>108</v>
      </c>
      <c r="N58" s="110" t="s">
        <v>109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11" t="s">
        <v>108</v>
      </c>
      <c r="L59" s="111" t="s">
        <v>108</v>
      </c>
      <c r="M59" s="111" t="s">
        <v>108</v>
      </c>
      <c r="N59" s="110" t="s">
        <v>109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11" t="s">
        <v>108</v>
      </c>
      <c r="L60" s="111" t="s">
        <v>108</v>
      </c>
      <c r="M60" s="111" t="s">
        <v>108</v>
      </c>
      <c r="N60" s="110" t="s">
        <v>109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11" t="s">
        <v>108</v>
      </c>
      <c r="L61" s="111" t="s">
        <v>108</v>
      </c>
      <c r="M61" s="111" t="s">
        <v>108</v>
      </c>
      <c r="N61" s="110" t="s">
        <v>109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11" t="s">
        <v>108</v>
      </c>
      <c r="L62" s="110" t="s">
        <v>109</v>
      </c>
      <c r="M62" s="111" t="s">
        <v>108</v>
      </c>
      <c r="N62" s="110" t="s">
        <v>109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11" t="s">
        <v>108</v>
      </c>
      <c r="L63" s="110" t="s">
        <v>109</v>
      </c>
      <c r="M63" s="110" t="s">
        <v>109</v>
      </c>
      <c r="N63" s="110" t="s">
        <v>109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0" t="s">
        <v>109</v>
      </c>
      <c r="L64" s="110" t="s">
        <v>109</v>
      </c>
      <c r="M64" s="110" t="s">
        <v>109</v>
      </c>
      <c r="N64" s="110" t="s">
        <v>109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0" t="s">
        <v>109</v>
      </c>
      <c r="L65" s="110" t="s">
        <v>109</v>
      </c>
      <c r="M65" s="110" t="s">
        <v>109</v>
      </c>
      <c r="N65" s="110" t="s">
        <v>109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2016-12-03T05:48:16Z</cp:lastPrinted>
  <dcterms:created xsi:type="dcterms:W3CDTF">2002-06-02T12:37:11Z</dcterms:created>
  <dcterms:modified xsi:type="dcterms:W3CDTF">2022-05-27T20:17:54Z</dcterms:modified>
  <cp:category/>
  <cp:version/>
  <cp:contentType/>
  <cp:contentStatus/>
</cp:coreProperties>
</file>